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190" activeTab="2"/>
  </bookViews>
  <sheets>
    <sheet name="за 2013г. от 01.01" sheetId="1" r:id="rId1"/>
    <sheet name="от 01.10-проект" sheetId="2" r:id="rId2"/>
    <sheet name="от 01.09- за сесия" sheetId="3" r:id="rId3"/>
  </sheets>
  <definedNames>
    <definedName name="_xlnm.Print_Area" localSheetId="0">'за 2013г. от 01.01'!$A$1:$H$43</definedName>
  </definedNames>
  <calcPr fullCalcOnLoad="1"/>
</workbook>
</file>

<file path=xl/sharedStrings.xml><?xml version="1.0" encoding="utf-8"?>
<sst xmlns="http://schemas.openxmlformats.org/spreadsheetml/2006/main" count="141" uniqueCount="46">
  <si>
    <t>РАЗХОДИ ПО ДЕЙНОСТИ</t>
  </si>
  <si>
    <t>Радево</t>
  </si>
  <si>
    <t>Крумово</t>
  </si>
  <si>
    <t>Ботево</t>
  </si>
  <si>
    <t>Долище</t>
  </si>
  <si>
    <t>Въглен</t>
  </si>
  <si>
    <t>Кичево</t>
  </si>
  <si>
    <t>Припек</t>
  </si>
  <si>
    <t>Засмяно</t>
  </si>
  <si>
    <t>Водица</t>
  </si>
  <si>
    <t>Зорница</t>
  </si>
  <si>
    <t>Новаково</t>
  </si>
  <si>
    <t>Яребична</t>
  </si>
  <si>
    <t>Куманово</t>
  </si>
  <si>
    <t>Климентово</t>
  </si>
  <si>
    <t>Орешак</t>
  </si>
  <si>
    <t>Осеново</t>
  </si>
  <si>
    <t>Слънчево</t>
  </si>
  <si>
    <t>Изворско</t>
  </si>
  <si>
    <t>Игнатиево</t>
  </si>
  <si>
    <t>Доброглед</t>
  </si>
  <si>
    <t>Аксаково</t>
  </si>
  <si>
    <t>Л. Каравелово</t>
  </si>
  <si>
    <t>Населено място</t>
  </si>
  <si>
    <t>ОБЩО ПРИХОДИ:</t>
  </si>
  <si>
    <t>ОБЩО РАЗХОДИ:</t>
  </si>
  <si>
    <t>Изготвил:</t>
  </si>
  <si>
    <t>/Р.Илиева/</t>
  </si>
  <si>
    <t>/В.Войнова/</t>
  </si>
  <si>
    <t>Г.Кантарджиево</t>
  </si>
  <si>
    <t>Приложение №1</t>
  </si>
  <si>
    <t>Общо:</t>
  </si>
  <si>
    <t>Дължими данъци:</t>
  </si>
  <si>
    <t>ПЛАН - СМЕТКА НА РАЗХОДИТЕ В ДЕЙНОСТ "ЧИСТОТА" ЗА ВСЯКА ДЕЙНОСТ ЗА 2013 Г.</t>
  </si>
  <si>
    <t xml:space="preserve">депониране  </t>
  </si>
  <si>
    <t>дейности по депа</t>
  </si>
  <si>
    <t xml:space="preserve">отчисления </t>
  </si>
  <si>
    <t>Почистване в това число и от сняг на уличните платна, площадите, алеите, парковете и другите територии от населените места, предназначени за обществено ползване, както и почистване на стари замърсявания /в лв/</t>
  </si>
  <si>
    <t>Проучване, проектиране, изграждане, поддържане, експлоатация, закриване и мониторинг на депата за битови отпадъци или други инсталации или съоръжения за обезвреждане, рециклиране и оползотворяване на битовите отпадъци, включително отчисленията по чл. 60 и чл. 64 от ЗУО /в лева/, в т.ч:</t>
  </si>
  <si>
    <t>Осигуряване на 
съдове за съхраняване
 на бит. отпадъци            /в лева/</t>
  </si>
  <si>
    <t>Съгласувал:</t>
  </si>
  <si>
    <t>Събиране, вкл. разделно, на битови
отпадъци и транспортиране до депа или др. инсталации 
и съоръжения за третиране              /в лева/</t>
  </si>
  <si>
    <t>Общо разход        /в лева/</t>
  </si>
  <si>
    <t xml:space="preserve">било </t>
  </si>
  <si>
    <t>става</t>
  </si>
  <si>
    <t xml:space="preserve">АКТУАЛИЗИРАНА ПЛАН - СМЕТКА НА РАЗХОДИТЕ В ДЕЙНОСТ "ЧИСТОТА" ЗА ВСЯКА ДЕЙНОСТ ЗА 2013 Г.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</si>
</sst>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 horizontal="right" vertical="justify"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37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SheetLayoutView="100" workbookViewId="0" topLeftCell="A1">
      <selection activeCell="E32" sqref="E32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5.28125" style="0" customWidth="1"/>
    <col min="4" max="4" width="13.7109375" style="0" customWidth="1"/>
    <col min="5" max="5" width="15.140625" style="0" customWidth="1"/>
    <col min="6" max="6" width="15.7109375" style="0" customWidth="1"/>
    <col min="7" max="7" width="23.140625" style="0" customWidth="1"/>
    <col min="8" max="8" width="15.421875" style="0" customWidth="1"/>
  </cols>
  <sheetData>
    <row r="1" ht="20.25" customHeight="1">
      <c r="H1" s="17" t="s">
        <v>30</v>
      </c>
    </row>
    <row r="2" ht="12" customHeight="1"/>
    <row r="3" spans="1:9" ht="15">
      <c r="A3" s="50" t="s">
        <v>33</v>
      </c>
      <c r="B3" s="50"/>
      <c r="C3" s="50"/>
      <c r="D3" s="50"/>
      <c r="E3" s="50"/>
      <c r="F3" s="50"/>
      <c r="G3" s="50"/>
      <c r="H3" s="50"/>
      <c r="I3" s="13"/>
    </row>
    <row r="4" ht="9" customHeight="1"/>
    <row r="5" spans="1:8" ht="12.75">
      <c r="A5" s="51" t="s">
        <v>23</v>
      </c>
      <c r="B5" s="54" t="s">
        <v>0</v>
      </c>
      <c r="C5" s="54"/>
      <c r="D5" s="54"/>
      <c r="E5" s="54"/>
      <c r="F5" s="54"/>
      <c r="G5" s="54"/>
      <c r="H5" s="55" t="s">
        <v>42</v>
      </c>
    </row>
    <row r="6" spans="1:8" ht="118.5" customHeight="1">
      <c r="A6" s="52"/>
      <c r="B6" s="28" t="s">
        <v>39</v>
      </c>
      <c r="C6" s="28" t="s">
        <v>41</v>
      </c>
      <c r="D6" s="57" t="s">
        <v>38</v>
      </c>
      <c r="E6" s="58"/>
      <c r="F6" s="59"/>
      <c r="G6" s="28" t="s">
        <v>37</v>
      </c>
      <c r="H6" s="56"/>
    </row>
    <row r="7" spans="1:8" ht="29.25" customHeight="1">
      <c r="A7" s="19"/>
      <c r="B7" s="4"/>
      <c r="C7" s="4"/>
      <c r="D7" s="4" t="s">
        <v>34</v>
      </c>
      <c r="E7" s="33" t="s">
        <v>35</v>
      </c>
      <c r="F7" s="4" t="s">
        <v>36</v>
      </c>
      <c r="G7" s="4"/>
      <c r="H7" s="19"/>
    </row>
    <row r="8" spans="1:8" ht="14.25">
      <c r="A8" s="15" t="s">
        <v>21</v>
      </c>
      <c r="B8" s="15"/>
      <c r="C8" s="23">
        <v>187740</v>
      </c>
      <c r="D8" s="23">
        <v>14821</v>
      </c>
      <c r="E8" s="22">
        <v>27978.24</v>
      </c>
      <c r="F8" s="22">
        <v>26287</v>
      </c>
      <c r="G8" s="22">
        <v>80303</v>
      </c>
      <c r="H8" s="22">
        <f>SUM(B8:G8)</f>
        <v>337129.24</v>
      </c>
    </row>
    <row r="9" spans="1:8" ht="14.25">
      <c r="A9" s="15" t="s">
        <v>3</v>
      </c>
      <c r="B9" s="15"/>
      <c r="C9" s="24">
        <v>7153</v>
      </c>
      <c r="D9" s="24">
        <v>2337</v>
      </c>
      <c r="E9" s="22">
        <v>3510.18</v>
      </c>
      <c r="F9" s="22">
        <v>3934</v>
      </c>
      <c r="G9" s="22">
        <v>5706.4</v>
      </c>
      <c r="H9" s="22">
        <f aca="true" t="shared" si="0" ref="H9:H31">SUM(B9:G9)</f>
        <v>22640.58</v>
      </c>
    </row>
    <row r="10" spans="1:8" ht="14.25">
      <c r="A10" s="15" t="s">
        <v>9</v>
      </c>
      <c r="B10" s="15"/>
      <c r="C10" s="24">
        <v>5660</v>
      </c>
      <c r="D10" s="24">
        <v>2181</v>
      </c>
      <c r="E10" s="22">
        <v>3810</v>
      </c>
      <c r="F10" s="22">
        <v>3848</v>
      </c>
      <c r="G10" s="22">
        <v>5760</v>
      </c>
      <c r="H10" s="22">
        <f t="shared" si="0"/>
        <v>21259</v>
      </c>
    </row>
    <row r="11" spans="1:8" ht="14.25">
      <c r="A11" s="15" t="s">
        <v>5</v>
      </c>
      <c r="B11" s="15"/>
      <c r="C11" s="23">
        <v>10941</v>
      </c>
      <c r="D11" s="23">
        <v>3839</v>
      </c>
      <c r="E11" s="22">
        <v>5504.04</v>
      </c>
      <c r="F11" s="22">
        <v>6504</v>
      </c>
      <c r="G11" s="22">
        <v>17934.4</v>
      </c>
      <c r="H11" s="22">
        <f t="shared" si="0"/>
        <v>44722.44</v>
      </c>
    </row>
    <row r="12" spans="1:8" ht="14.25">
      <c r="A12" s="15" t="s">
        <v>29</v>
      </c>
      <c r="B12" s="15"/>
      <c r="C12" s="23">
        <v>12703</v>
      </c>
      <c r="D12" s="23">
        <v>4564</v>
      </c>
      <c r="E12" s="22">
        <v>5569.85</v>
      </c>
      <c r="F12" s="22">
        <v>7520</v>
      </c>
      <c r="G12" s="22">
        <v>13859.08</v>
      </c>
      <c r="H12" s="22">
        <f t="shared" si="0"/>
        <v>44215.93</v>
      </c>
    </row>
    <row r="13" spans="1:8" ht="14.25">
      <c r="A13" s="15" t="s">
        <v>20</v>
      </c>
      <c r="B13" s="15"/>
      <c r="C13" s="23">
        <v>7380</v>
      </c>
      <c r="D13" s="23">
        <v>2839</v>
      </c>
      <c r="E13" s="22">
        <v>4098.96</v>
      </c>
      <c r="F13" s="22">
        <v>4818</v>
      </c>
      <c r="G13" s="22">
        <v>9600</v>
      </c>
      <c r="H13" s="22">
        <f t="shared" si="0"/>
        <v>28735.96</v>
      </c>
    </row>
    <row r="14" spans="1:8" ht="14.25">
      <c r="A14" s="15" t="s">
        <v>4</v>
      </c>
      <c r="B14" s="15"/>
      <c r="C14" s="23">
        <v>10119</v>
      </c>
      <c r="D14" s="23">
        <v>3549</v>
      </c>
      <c r="E14" s="22">
        <v>5281.54</v>
      </c>
      <c r="F14" s="22">
        <v>6055</v>
      </c>
      <c r="G14" s="22">
        <v>10597.6</v>
      </c>
      <c r="H14" s="22">
        <f t="shared" si="0"/>
        <v>35602.14</v>
      </c>
    </row>
    <row r="15" spans="1:8" ht="14.25">
      <c r="A15" s="15" t="s">
        <v>8</v>
      </c>
      <c r="B15" s="15"/>
      <c r="C15" s="24">
        <v>2937</v>
      </c>
      <c r="D15" s="24">
        <v>1404</v>
      </c>
      <c r="E15" s="22">
        <v>2646.39</v>
      </c>
      <c r="F15" s="22">
        <v>2520</v>
      </c>
      <c r="G15" s="22">
        <v>2880</v>
      </c>
      <c r="H15" s="22">
        <f t="shared" si="0"/>
        <v>12387.39</v>
      </c>
    </row>
    <row r="16" spans="1:8" ht="14.25">
      <c r="A16" s="15" t="s">
        <v>10</v>
      </c>
      <c r="B16" s="15"/>
      <c r="C16" s="24">
        <v>3583</v>
      </c>
      <c r="D16" s="24">
        <v>1611</v>
      </c>
      <c r="E16" s="22">
        <v>3568.24</v>
      </c>
      <c r="F16" s="22">
        <v>3009</v>
      </c>
      <c r="G16" s="22">
        <v>3360</v>
      </c>
      <c r="H16" s="22">
        <f t="shared" si="0"/>
        <v>15131.24</v>
      </c>
    </row>
    <row r="17" spans="1:8" ht="14.25">
      <c r="A17" s="15" t="s">
        <v>19</v>
      </c>
      <c r="B17" s="15"/>
      <c r="C17" s="23">
        <v>27940</v>
      </c>
      <c r="D17" s="23">
        <v>16349</v>
      </c>
      <c r="E17" s="22">
        <v>8929.27</v>
      </c>
      <c r="F17" s="22">
        <v>24361</v>
      </c>
      <c r="G17" s="22">
        <v>28800</v>
      </c>
      <c r="H17" s="22">
        <f t="shared" si="0"/>
        <v>106379.27</v>
      </c>
    </row>
    <row r="18" spans="1:8" ht="14.25">
      <c r="A18" s="15" t="s">
        <v>18</v>
      </c>
      <c r="B18" s="15"/>
      <c r="C18" s="23">
        <v>6855</v>
      </c>
      <c r="D18" s="23">
        <v>2720</v>
      </c>
      <c r="E18" s="22">
        <v>4320.95</v>
      </c>
      <c r="F18" s="22">
        <v>4633</v>
      </c>
      <c r="G18" s="22">
        <v>6929.2</v>
      </c>
      <c r="H18" s="22">
        <f t="shared" si="0"/>
        <v>25458.15</v>
      </c>
    </row>
    <row r="19" spans="1:8" ht="14.25">
      <c r="A19" s="15" t="s">
        <v>6</v>
      </c>
      <c r="B19" s="15"/>
      <c r="C19" s="23">
        <v>26108</v>
      </c>
      <c r="D19" s="23">
        <v>7682</v>
      </c>
      <c r="E19" s="22">
        <v>10172.51</v>
      </c>
      <c r="F19" s="22">
        <v>12792</v>
      </c>
      <c r="G19" s="22">
        <v>25476.25</v>
      </c>
      <c r="H19" s="22">
        <f t="shared" si="0"/>
        <v>82230.76000000001</v>
      </c>
    </row>
    <row r="20" spans="1:8" ht="14.25">
      <c r="A20" s="15" t="s">
        <v>14</v>
      </c>
      <c r="B20" s="15"/>
      <c r="C20" s="23">
        <v>5159</v>
      </c>
      <c r="D20" s="23">
        <v>2171</v>
      </c>
      <c r="E20" s="22">
        <v>3505.09</v>
      </c>
      <c r="F20" s="22">
        <v>3766</v>
      </c>
      <c r="G20" s="22">
        <v>5502.6</v>
      </c>
      <c r="H20" s="22">
        <f t="shared" si="0"/>
        <v>20103.690000000002</v>
      </c>
    </row>
    <row r="21" spans="1:8" ht="14.25">
      <c r="A21" s="15" t="s">
        <v>2</v>
      </c>
      <c r="B21" s="15"/>
      <c r="C21" s="23">
        <v>6438</v>
      </c>
      <c r="D21" s="23">
        <v>2181</v>
      </c>
      <c r="E21" s="22">
        <v>4054.14</v>
      </c>
      <c r="F21" s="22">
        <v>3902</v>
      </c>
      <c r="G21" s="22">
        <v>5760</v>
      </c>
      <c r="H21" s="22">
        <f t="shared" si="0"/>
        <v>22335.14</v>
      </c>
    </row>
    <row r="22" spans="1:8" ht="14.25">
      <c r="A22" s="15" t="s">
        <v>13</v>
      </c>
      <c r="B22" s="15"/>
      <c r="C22" s="23">
        <v>10118</v>
      </c>
      <c r="D22" s="23">
        <v>3331</v>
      </c>
      <c r="E22" s="22">
        <v>4723.2</v>
      </c>
      <c r="F22" s="22">
        <v>5560</v>
      </c>
      <c r="G22" s="22">
        <v>8640</v>
      </c>
      <c r="H22" s="22">
        <f t="shared" si="0"/>
        <v>32372.2</v>
      </c>
    </row>
    <row r="23" spans="1:8" ht="14.25">
      <c r="A23" s="15" t="s">
        <v>22</v>
      </c>
      <c r="B23" s="15"/>
      <c r="C23" s="23">
        <v>10622</v>
      </c>
      <c r="D23" s="23">
        <v>3683</v>
      </c>
      <c r="E23" s="22">
        <v>6296.14</v>
      </c>
      <c r="F23" s="22">
        <v>6467</v>
      </c>
      <c r="G23" s="22">
        <v>10598.12</v>
      </c>
      <c r="H23" s="22">
        <f t="shared" si="0"/>
        <v>37666.26</v>
      </c>
    </row>
    <row r="24" spans="1:8" ht="14.25">
      <c r="A24" s="15" t="s">
        <v>11</v>
      </c>
      <c r="B24" s="15"/>
      <c r="C24" s="23">
        <v>2505</v>
      </c>
      <c r="D24" s="23">
        <v>1301</v>
      </c>
      <c r="E24" s="22">
        <v>934.32</v>
      </c>
      <c r="F24" s="22">
        <v>1978</v>
      </c>
      <c r="G24" s="22">
        <v>5760</v>
      </c>
      <c r="H24" s="22">
        <f t="shared" si="0"/>
        <v>12478.32</v>
      </c>
    </row>
    <row r="25" spans="1:8" ht="14.25">
      <c r="A25" s="15" t="s">
        <v>15</v>
      </c>
      <c r="B25" s="15"/>
      <c r="C25" s="23">
        <v>9101</v>
      </c>
      <c r="D25" s="23">
        <v>3476</v>
      </c>
      <c r="E25" s="22">
        <v>4910.36</v>
      </c>
      <c r="F25" s="22">
        <v>5798</v>
      </c>
      <c r="G25" s="22">
        <v>10597.6</v>
      </c>
      <c r="H25" s="22">
        <f t="shared" si="0"/>
        <v>33882.96</v>
      </c>
    </row>
    <row r="26" spans="1:8" ht="14.25">
      <c r="A26" s="15" t="s">
        <v>16</v>
      </c>
      <c r="B26" s="15"/>
      <c r="C26" s="23">
        <v>20819</v>
      </c>
      <c r="D26" s="23">
        <v>5797</v>
      </c>
      <c r="E26" s="22">
        <v>6291.78</v>
      </c>
      <c r="F26" s="22">
        <v>9327</v>
      </c>
      <c r="G26" s="22">
        <v>19361</v>
      </c>
      <c r="H26" s="22">
        <f t="shared" si="0"/>
        <v>61595.78</v>
      </c>
    </row>
    <row r="27" spans="1:8" ht="14.25">
      <c r="A27" s="15" t="s">
        <v>7</v>
      </c>
      <c r="B27" s="15"/>
      <c r="C27" s="23">
        <v>3276</v>
      </c>
      <c r="D27" s="23">
        <v>1588</v>
      </c>
      <c r="E27" s="22">
        <v>2276.62</v>
      </c>
      <c r="F27" s="22">
        <v>2691</v>
      </c>
      <c r="G27" s="22">
        <v>5760</v>
      </c>
      <c r="H27" s="22">
        <f t="shared" si="0"/>
        <v>15591.619999999999</v>
      </c>
    </row>
    <row r="28" spans="1:8" ht="14.25">
      <c r="A28" s="15" t="s">
        <v>1</v>
      </c>
      <c r="B28" s="15"/>
      <c r="C28" s="23">
        <v>2962</v>
      </c>
      <c r="D28" s="23">
        <v>1301</v>
      </c>
      <c r="E28" s="22">
        <v>1097.07</v>
      </c>
      <c r="F28" s="22">
        <v>2035</v>
      </c>
      <c r="G28" s="22">
        <v>5760</v>
      </c>
      <c r="H28" s="22">
        <f t="shared" si="0"/>
        <v>13155.07</v>
      </c>
    </row>
    <row r="29" spans="1:16" ht="14.25">
      <c r="A29" s="15" t="s">
        <v>17</v>
      </c>
      <c r="B29" s="15"/>
      <c r="C29" s="23">
        <v>10380</v>
      </c>
      <c r="D29" s="23">
        <v>3792</v>
      </c>
      <c r="E29" s="22">
        <v>5832.26</v>
      </c>
      <c r="F29" s="22">
        <v>6420</v>
      </c>
      <c r="G29" s="22">
        <v>13043.84</v>
      </c>
      <c r="H29" s="22">
        <f t="shared" si="0"/>
        <v>39468.100000000006</v>
      </c>
      <c r="K29" s="53"/>
      <c r="L29" s="53"/>
      <c r="M29" s="53"/>
      <c r="N29" s="53"/>
      <c r="O29" s="53"/>
      <c r="P29" s="53"/>
    </row>
    <row r="30" spans="1:16" ht="14.25">
      <c r="A30" s="15" t="s">
        <v>12</v>
      </c>
      <c r="B30" s="15"/>
      <c r="C30" s="23">
        <v>6488</v>
      </c>
      <c r="D30" s="23">
        <v>2461</v>
      </c>
      <c r="E30" s="22">
        <v>4993.31</v>
      </c>
      <c r="F30" s="22">
        <v>4494</v>
      </c>
      <c r="G30" s="22">
        <v>6317.8</v>
      </c>
      <c r="H30" s="22">
        <f t="shared" si="0"/>
        <v>24754.11</v>
      </c>
      <c r="K30" s="53"/>
      <c r="L30" s="53"/>
      <c r="M30" s="53"/>
      <c r="N30" s="53"/>
      <c r="O30" s="53"/>
      <c r="P30" s="53"/>
    </row>
    <row r="31" spans="1:16" ht="14.25">
      <c r="A31" s="21" t="s">
        <v>32</v>
      </c>
      <c r="B31" s="15"/>
      <c r="C31" s="23">
        <v>79397</v>
      </c>
      <c r="D31" s="23">
        <v>18996</v>
      </c>
      <c r="E31" s="22"/>
      <c r="F31" s="22"/>
      <c r="H31" s="27">
        <f t="shared" si="0"/>
        <v>98393</v>
      </c>
      <c r="K31" s="20"/>
      <c r="L31" s="20"/>
      <c r="M31" s="20"/>
      <c r="N31" s="20"/>
      <c r="O31" s="20"/>
      <c r="P31" s="20"/>
    </row>
    <row r="32" spans="1:8" ht="13.5" customHeight="1">
      <c r="A32" s="18" t="s">
        <v>31</v>
      </c>
      <c r="B32" s="16">
        <f>SUM(B8:B30)</f>
        <v>0</v>
      </c>
      <c r="C32" s="30">
        <f aca="true" t="shared" si="1" ref="C32:H32">SUM(C8:C31)</f>
        <v>476384</v>
      </c>
      <c r="D32" s="30">
        <f t="shared" si="1"/>
        <v>113974</v>
      </c>
      <c r="E32" s="30">
        <f t="shared" si="1"/>
        <v>130304.45999999998</v>
      </c>
      <c r="F32" s="30">
        <f t="shared" si="1"/>
        <v>158719</v>
      </c>
      <c r="G32" s="30">
        <f t="shared" si="1"/>
        <v>308306.89</v>
      </c>
      <c r="H32" s="30">
        <f t="shared" si="1"/>
        <v>1187688.35</v>
      </c>
    </row>
    <row r="33" spans="1:8" ht="9.75" customHeight="1">
      <c r="A33" s="5"/>
      <c r="B33" s="6"/>
      <c r="C33" s="7"/>
      <c r="D33" s="7"/>
      <c r="E33" s="7"/>
      <c r="F33" s="7"/>
      <c r="G33" s="7"/>
      <c r="H33" s="8"/>
    </row>
    <row r="34" spans="1:8" ht="15">
      <c r="A34" s="10" t="s">
        <v>24</v>
      </c>
      <c r="B34" s="26"/>
      <c r="C34" s="32">
        <v>1187688</v>
      </c>
      <c r="D34" s="7"/>
      <c r="E34" s="29"/>
      <c r="F34" s="7"/>
      <c r="G34" s="7"/>
      <c r="H34" s="8"/>
    </row>
    <row r="35" spans="1:8" ht="10.5" customHeight="1">
      <c r="A35" s="11"/>
      <c r="B35" s="25"/>
      <c r="C35" s="7"/>
      <c r="D35" s="7"/>
      <c r="E35" s="7"/>
      <c r="F35" s="7"/>
      <c r="G35" s="7"/>
      <c r="H35" s="8"/>
    </row>
    <row r="36" spans="1:8" ht="5.25" customHeight="1">
      <c r="A36" s="9"/>
      <c r="B36" s="25"/>
      <c r="C36" s="14"/>
      <c r="D36" s="14"/>
      <c r="E36" s="7"/>
      <c r="F36" s="7"/>
      <c r="G36" s="7"/>
      <c r="H36" s="8"/>
    </row>
    <row r="37" spans="1:8" ht="2.25" customHeight="1" hidden="1">
      <c r="A37" s="5"/>
      <c r="B37" s="25"/>
      <c r="C37" s="7"/>
      <c r="D37" s="7"/>
      <c r="E37" s="7"/>
      <c r="F37" s="7"/>
      <c r="G37" s="7"/>
      <c r="H37" s="8"/>
    </row>
    <row r="38" spans="1:8" ht="15.75" customHeight="1">
      <c r="A38" s="10" t="s">
        <v>25</v>
      </c>
      <c r="B38" s="26"/>
      <c r="C38" s="32">
        <v>1187688</v>
      </c>
      <c r="D38" s="7"/>
      <c r="E38" s="7"/>
      <c r="F38" s="7"/>
      <c r="H38" s="6"/>
    </row>
    <row r="39" spans="1:8" ht="3.75" customHeight="1">
      <c r="A39" s="10"/>
      <c r="B39" s="6"/>
      <c r="C39" s="7"/>
      <c r="D39" s="7"/>
      <c r="E39" s="7"/>
      <c r="F39" s="7"/>
      <c r="H39" s="6"/>
    </row>
    <row r="40" spans="1:8" ht="12.75">
      <c r="A40" s="9" t="s">
        <v>26</v>
      </c>
      <c r="B40" s="6"/>
      <c r="C40" s="7"/>
      <c r="D40" s="7"/>
      <c r="E40" s="7"/>
      <c r="F40" s="7"/>
      <c r="G40" t="s">
        <v>40</v>
      </c>
      <c r="H40" s="6"/>
    </row>
    <row r="41" spans="1:8" ht="12" customHeight="1">
      <c r="A41" s="5"/>
      <c r="B41" s="12" t="s">
        <v>28</v>
      </c>
      <c r="C41" s="7"/>
      <c r="D41" s="7"/>
      <c r="E41" s="7"/>
      <c r="F41" s="7"/>
      <c r="H41" s="12" t="s">
        <v>27</v>
      </c>
    </row>
    <row r="42" spans="3:8" ht="3.75" customHeight="1">
      <c r="C42" s="7"/>
      <c r="D42" s="7"/>
      <c r="E42" s="7"/>
      <c r="F42" s="7"/>
      <c r="H42" s="6"/>
    </row>
    <row r="43" spans="3:6" ht="12.75">
      <c r="C43" s="7"/>
      <c r="D43" s="7"/>
      <c r="E43" s="7"/>
      <c r="F43" s="7"/>
    </row>
    <row r="44" spans="3:8" ht="12.75">
      <c r="C44" s="3"/>
      <c r="D44" s="3"/>
      <c r="E44" s="3"/>
      <c r="F44" s="3"/>
      <c r="G44" s="3"/>
      <c r="H44" s="3"/>
    </row>
    <row r="45" spans="3:8" ht="12.75">
      <c r="C45" s="3"/>
      <c r="D45" s="3"/>
      <c r="E45" s="3"/>
      <c r="F45" s="3"/>
      <c r="G45" s="3"/>
      <c r="H45" s="3"/>
    </row>
    <row r="46" spans="3:8" ht="12.75">
      <c r="C46" s="3"/>
      <c r="D46" s="3"/>
      <c r="E46" s="3"/>
      <c r="F46" s="3"/>
      <c r="G46" s="2"/>
      <c r="H46" s="3"/>
    </row>
    <row r="47" spans="5:6" ht="12.75">
      <c r="E47" s="1"/>
      <c r="F47" s="1"/>
    </row>
    <row r="48" ht="12.75">
      <c r="G48" s="1"/>
    </row>
  </sheetData>
  <mergeCells count="6">
    <mergeCell ref="A3:H3"/>
    <mergeCell ref="A5:A6"/>
    <mergeCell ref="K29:P30"/>
    <mergeCell ref="B5:G5"/>
    <mergeCell ref="H5:H6"/>
    <mergeCell ref="D6:F6"/>
  </mergeCells>
  <printOptions/>
  <pageMargins left="0.75" right="0.75" top="0.17" bottom="0.5" header="0.16" footer="0.5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7">
      <selection activeCell="J32" sqref="J32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5.281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9" max="9" width="12.7109375" style="0" customWidth="1"/>
    <col min="10" max="10" width="12.00390625" style="0" customWidth="1"/>
    <col min="11" max="11" width="15.421875" style="0" customWidth="1"/>
  </cols>
  <sheetData>
    <row r="1" ht="20.25" customHeight="1">
      <c r="K1" s="17" t="s">
        <v>30</v>
      </c>
    </row>
    <row r="2" ht="12" customHeight="1"/>
    <row r="3" spans="1:12" ht="1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3"/>
    </row>
    <row r="4" ht="9" customHeight="1"/>
    <row r="5" spans="1:11" ht="12.75">
      <c r="A5" s="51" t="s">
        <v>23</v>
      </c>
      <c r="B5" s="54" t="s">
        <v>0</v>
      </c>
      <c r="C5" s="54"/>
      <c r="D5" s="54"/>
      <c r="E5" s="54"/>
      <c r="F5" s="54"/>
      <c r="G5" s="54"/>
      <c r="H5" s="54"/>
      <c r="I5" s="54"/>
      <c r="J5" s="34"/>
      <c r="K5" s="55" t="s">
        <v>42</v>
      </c>
    </row>
    <row r="6" spans="1:11" ht="119.25" customHeight="1">
      <c r="A6" s="52"/>
      <c r="B6" s="28" t="s">
        <v>39</v>
      </c>
      <c r="C6" s="28" t="s">
        <v>41</v>
      </c>
      <c r="D6" s="57" t="s">
        <v>38</v>
      </c>
      <c r="E6" s="58"/>
      <c r="F6" s="58"/>
      <c r="G6" s="58"/>
      <c r="H6" s="61"/>
      <c r="I6" s="62" t="s">
        <v>37</v>
      </c>
      <c r="J6" s="63"/>
      <c r="K6" s="56"/>
    </row>
    <row r="7" spans="1:11" ht="29.25" customHeight="1">
      <c r="A7" s="19"/>
      <c r="B7" s="4"/>
      <c r="C7" s="4"/>
      <c r="D7" s="60" t="s">
        <v>34</v>
      </c>
      <c r="E7" s="61"/>
      <c r="F7" s="4" t="s">
        <v>35</v>
      </c>
      <c r="G7" s="60" t="s">
        <v>36</v>
      </c>
      <c r="H7" s="61"/>
      <c r="I7" s="4"/>
      <c r="J7" s="35"/>
      <c r="K7" s="19"/>
    </row>
    <row r="8" spans="1:11" ht="17.25" customHeight="1">
      <c r="A8" s="19"/>
      <c r="B8" s="28"/>
      <c r="C8" s="28"/>
      <c r="D8" s="36" t="s">
        <v>43</v>
      </c>
      <c r="E8" s="36" t="s">
        <v>44</v>
      </c>
      <c r="F8" s="28"/>
      <c r="G8" s="36" t="s">
        <v>43</v>
      </c>
      <c r="H8" s="36" t="s">
        <v>44</v>
      </c>
      <c r="I8" s="36" t="s">
        <v>43</v>
      </c>
      <c r="J8" s="36" t="s">
        <v>44</v>
      </c>
      <c r="K8" s="31"/>
    </row>
    <row r="9" spans="1:12" ht="14.25">
      <c r="A9" s="15" t="s">
        <v>21</v>
      </c>
      <c r="B9" s="15"/>
      <c r="C9" s="23">
        <v>187740</v>
      </c>
      <c r="D9" s="23">
        <v>14821</v>
      </c>
      <c r="E9" s="23">
        <v>15941</v>
      </c>
      <c r="F9" s="27">
        <v>27978</v>
      </c>
      <c r="G9" s="22">
        <v>26287</v>
      </c>
      <c r="H9" s="22">
        <v>26855</v>
      </c>
      <c r="I9" s="22">
        <v>80303</v>
      </c>
      <c r="J9" s="22">
        <v>78385</v>
      </c>
      <c r="K9" s="22">
        <f>C9+E9+F9+H9+J9</f>
        <v>336899</v>
      </c>
      <c r="L9" s="41"/>
    </row>
    <row r="10" spans="1:11" ht="14.25">
      <c r="A10" s="15" t="s">
        <v>3</v>
      </c>
      <c r="B10" s="15"/>
      <c r="C10" s="24">
        <v>7153</v>
      </c>
      <c r="D10" s="24">
        <v>2337</v>
      </c>
      <c r="E10" s="24">
        <v>3453</v>
      </c>
      <c r="F10" s="22">
        <v>3510.18</v>
      </c>
      <c r="G10" s="22">
        <v>3934</v>
      </c>
      <c r="H10" s="22">
        <v>4498</v>
      </c>
      <c r="I10" s="22">
        <v>5706.4</v>
      </c>
      <c r="J10" s="22">
        <v>3803</v>
      </c>
      <c r="K10" s="22">
        <f aca="true" t="shared" si="0" ref="K10:K32">C10+E10+F10+H10+J10</f>
        <v>22417.18</v>
      </c>
    </row>
    <row r="11" spans="1:11" ht="14.25">
      <c r="A11" s="15" t="s">
        <v>9</v>
      </c>
      <c r="B11" s="15"/>
      <c r="C11" s="24">
        <v>5660</v>
      </c>
      <c r="D11" s="24">
        <v>2181</v>
      </c>
      <c r="E11" s="24">
        <v>3297</v>
      </c>
      <c r="F11" s="22">
        <v>3810</v>
      </c>
      <c r="G11" s="22">
        <v>3848</v>
      </c>
      <c r="H11" s="22">
        <v>4412</v>
      </c>
      <c r="I11" s="22">
        <v>5760</v>
      </c>
      <c r="J11" s="22">
        <v>3857</v>
      </c>
      <c r="K11" s="22">
        <f t="shared" si="0"/>
        <v>21036</v>
      </c>
    </row>
    <row r="12" spans="1:11" ht="14.25">
      <c r="A12" s="15" t="s">
        <v>5</v>
      </c>
      <c r="B12" s="15"/>
      <c r="C12" s="23">
        <v>10941</v>
      </c>
      <c r="D12" s="23">
        <v>3839</v>
      </c>
      <c r="E12" s="23">
        <v>4955</v>
      </c>
      <c r="F12" s="22">
        <v>5504.04</v>
      </c>
      <c r="G12" s="22">
        <v>6504</v>
      </c>
      <c r="H12" s="22">
        <v>7068</v>
      </c>
      <c r="I12" s="22">
        <v>17934.4</v>
      </c>
      <c r="J12" s="22">
        <v>16031</v>
      </c>
      <c r="K12" s="22">
        <f t="shared" si="0"/>
        <v>44499.04</v>
      </c>
    </row>
    <row r="13" spans="1:11" ht="14.25">
      <c r="A13" s="15" t="s">
        <v>29</v>
      </c>
      <c r="B13" s="15"/>
      <c r="C13" s="23">
        <v>12703</v>
      </c>
      <c r="D13" s="23">
        <v>4564</v>
      </c>
      <c r="E13" s="23">
        <v>5680</v>
      </c>
      <c r="F13" s="22">
        <v>5569.85</v>
      </c>
      <c r="G13" s="22">
        <v>7520</v>
      </c>
      <c r="H13" s="22">
        <v>8084</v>
      </c>
      <c r="I13" s="22">
        <v>13859.08</v>
      </c>
      <c r="J13" s="22">
        <v>11956</v>
      </c>
      <c r="K13" s="22">
        <f t="shared" si="0"/>
        <v>43992.85</v>
      </c>
    </row>
    <row r="14" spans="1:11" ht="14.25">
      <c r="A14" s="15" t="s">
        <v>20</v>
      </c>
      <c r="B14" s="15"/>
      <c r="C14" s="23">
        <v>7380</v>
      </c>
      <c r="D14" s="23">
        <v>2839</v>
      </c>
      <c r="E14" s="23">
        <v>3955</v>
      </c>
      <c r="F14" s="22">
        <v>4098.96</v>
      </c>
      <c r="G14" s="22">
        <v>4818</v>
      </c>
      <c r="H14" s="22">
        <v>5382</v>
      </c>
      <c r="I14" s="22">
        <v>9600</v>
      </c>
      <c r="J14" s="22">
        <v>7697</v>
      </c>
      <c r="K14" s="22">
        <f t="shared" si="0"/>
        <v>28512.96</v>
      </c>
    </row>
    <row r="15" spans="1:11" ht="14.25">
      <c r="A15" s="15" t="s">
        <v>4</v>
      </c>
      <c r="B15" s="15"/>
      <c r="C15" s="23">
        <v>10119</v>
      </c>
      <c r="D15" s="23">
        <v>3549</v>
      </c>
      <c r="E15" s="23">
        <v>4665</v>
      </c>
      <c r="F15" s="22">
        <v>5281.54</v>
      </c>
      <c r="G15" s="22">
        <v>6055</v>
      </c>
      <c r="H15" s="22">
        <v>6619</v>
      </c>
      <c r="I15" s="22">
        <v>10597.6</v>
      </c>
      <c r="J15" s="22">
        <v>8695</v>
      </c>
      <c r="K15" s="22">
        <f t="shared" si="0"/>
        <v>35379.54</v>
      </c>
    </row>
    <row r="16" spans="1:11" ht="14.25">
      <c r="A16" s="15" t="s">
        <v>8</v>
      </c>
      <c r="B16" s="15"/>
      <c r="C16" s="24">
        <v>2937</v>
      </c>
      <c r="D16" s="24">
        <v>1404</v>
      </c>
      <c r="E16" s="24">
        <v>2520</v>
      </c>
      <c r="F16" s="22">
        <v>2646.39</v>
      </c>
      <c r="G16" s="22">
        <v>2520</v>
      </c>
      <c r="H16" s="22">
        <v>3084</v>
      </c>
      <c r="I16" s="22">
        <v>2880</v>
      </c>
      <c r="J16" s="22">
        <v>977</v>
      </c>
      <c r="K16" s="22">
        <f t="shared" si="0"/>
        <v>12164.39</v>
      </c>
    </row>
    <row r="17" spans="1:11" ht="14.25">
      <c r="A17" s="15" t="s">
        <v>10</v>
      </c>
      <c r="B17" s="15"/>
      <c r="C17" s="24">
        <v>3583</v>
      </c>
      <c r="D17" s="24">
        <v>1611</v>
      </c>
      <c r="E17" s="24">
        <v>2727</v>
      </c>
      <c r="F17" s="22">
        <v>3568.24</v>
      </c>
      <c r="G17" s="22">
        <v>3009</v>
      </c>
      <c r="H17" s="22">
        <v>3573</v>
      </c>
      <c r="I17" s="22">
        <v>3360</v>
      </c>
      <c r="J17" s="22">
        <v>1457</v>
      </c>
      <c r="K17" s="22">
        <f t="shared" si="0"/>
        <v>14908.24</v>
      </c>
    </row>
    <row r="18" spans="1:11" ht="14.25">
      <c r="A18" s="15" t="s">
        <v>19</v>
      </c>
      <c r="B18" s="15"/>
      <c r="C18" s="23">
        <v>27940</v>
      </c>
      <c r="D18" s="23">
        <v>16349</v>
      </c>
      <c r="E18" s="23">
        <v>17465</v>
      </c>
      <c r="F18" s="22">
        <v>8929.27</v>
      </c>
      <c r="G18" s="22">
        <v>24361</v>
      </c>
      <c r="H18" s="22">
        <v>24925</v>
      </c>
      <c r="I18" s="22">
        <v>28800</v>
      </c>
      <c r="J18" s="22">
        <v>26897</v>
      </c>
      <c r="K18" s="22">
        <f t="shared" si="0"/>
        <v>106156.27</v>
      </c>
    </row>
    <row r="19" spans="1:11" ht="14.25">
      <c r="A19" s="15" t="s">
        <v>18</v>
      </c>
      <c r="B19" s="15"/>
      <c r="C19" s="23">
        <v>6855</v>
      </c>
      <c r="D19" s="23">
        <v>2720</v>
      </c>
      <c r="E19" s="23">
        <v>3836</v>
      </c>
      <c r="F19" s="22">
        <v>4320.95</v>
      </c>
      <c r="G19" s="22">
        <v>4633</v>
      </c>
      <c r="H19" s="22">
        <v>5197</v>
      </c>
      <c r="I19" s="22">
        <v>6929.2</v>
      </c>
      <c r="J19" s="22">
        <v>5026</v>
      </c>
      <c r="K19" s="22">
        <f t="shared" si="0"/>
        <v>25234.95</v>
      </c>
    </row>
    <row r="20" spans="1:11" ht="14.25">
      <c r="A20" s="15" t="s">
        <v>6</v>
      </c>
      <c r="B20" s="15"/>
      <c r="C20" s="23">
        <v>26108</v>
      </c>
      <c r="D20" s="23">
        <v>7682</v>
      </c>
      <c r="E20" s="23">
        <v>8798</v>
      </c>
      <c r="F20" s="22">
        <v>10172.51</v>
      </c>
      <c r="G20" s="22">
        <v>12792</v>
      </c>
      <c r="H20" s="22">
        <v>13356</v>
      </c>
      <c r="I20" s="22">
        <v>25476.25</v>
      </c>
      <c r="J20" s="22">
        <v>23573</v>
      </c>
      <c r="K20" s="22">
        <f t="shared" si="0"/>
        <v>82007.51000000001</v>
      </c>
    </row>
    <row r="21" spans="1:11" ht="14.25">
      <c r="A21" s="15" t="s">
        <v>14</v>
      </c>
      <c r="B21" s="15"/>
      <c r="C21" s="23">
        <v>5159</v>
      </c>
      <c r="D21" s="23">
        <v>2171</v>
      </c>
      <c r="E21" s="23">
        <v>3287</v>
      </c>
      <c r="F21" s="22">
        <v>3505.09</v>
      </c>
      <c r="G21" s="22">
        <v>3766</v>
      </c>
      <c r="H21" s="22">
        <v>4330</v>
      </c>
      <c r="I21" s="22">
        <v>5502.6</v>
      </c>
      <c r="J21" s="22">
        <v>3600</v>
      </c>
      <c r="K21" s="22">
        <f t="shared" si="0"/>
        <v>19881.09</v>
      </c>
    </row>
    <row r="22" spans="1:11" ht="14.25">
      <c r="A22" s="15" t="s">
        <v>2</v>
      </c>
      <c r="B22" s="15"/>
      <c r="C22" s="23">
        <v>6438</v>
      </c>
      <c r="D22" s="23">
        <v>2181</v>
      </c>
      <c r="E22" s="23">
        <v>3297</v>
      </c>
      <c r="F22" s="22">
        <v>4054.14</v>
      </c>
      <c r="G22" s="22">
        <v>3902</v>
      </c>
      <c r="H22" s="22">
        <v>4466</v>
      </c>
      <c r="I22" s="22">
        <v>5760</v>
      </c>
      <c r="J22" s="22">
        <v>3857</v>
      </c>
      <c r="K22" s="22">
        <f t="shared" si="0"/>
        <v>22112.14</v>
      </c>
    </row>
    <row r="23" spans="1:11" ht="14.25">
      <c r="A23" s="15" t="s">
        <v>13</v>
      </c>
      <c r="B23" s="15"/>
      <c r="C23" s="23">
        <v>10118</v>
      </c>
      <c r="D23" s="23">
        <v>3331</v>
      </c>
      <c r="E23" s="23">
        <v>4447</v>
      </c>
      <c r="F23" s="22">
        <v>4723.2</v>
      </c>
      <c r="G23" s="22">
        <v>5560</v>
      </c>
      <c r="H23" s="22">
        <v>6124</v>
      </c>
      <c r="I23" s="22">
        <v>8640</v>
      </c>
      <c r="J23" s="22">
        <v>6737</v>
      </c>
      <c r="K23" s="22">
        <f t="shared" si="0"/>
        <v>32149.2</v>
      </c>
    </row>
    <row r="24" spans="1:11" ht="14.25">
      <c r="A24" s="15" t="s">
        <v>22</v>
      </c>
      <c r="B24" s="15"/>
      <c r="C24" s="23">
        <v>10622</v>
      </c>
      <c r="D24" s="23">
        <v>3683</v>
      </c>
      <c r="E24" s="23">
        <v>4799</v>
      </c>
      <c r="F24" s="22">
        <v>6296.14</v>
      </c>
      <c r="G24" s="22">
        <v>6467</v>
      </c>
      <c r="H24" s="22">
        <v>7031</v>
      </c>
      <c r="I24" s="22">
        <v>10598.12</v>
      </c>
      <c r="J24" s="22">
        <v>8695</v>
      </c>
      <c r="K24" s="22">
        <f t="shared" si="0"/>
        <v>37443.14</v>
      </c>
    </row>
    <row r="25" spans="1:11" ht="14.25">
      <c r="A25" s="15" t="s">
        <v>11</v>
      </c>
      <c r="B25" s="15"/>
      <c r="C25" s="23">
        <v>2505</v>
      </c>
      <c r="D25" s="23">
        <v>1301</v>
      </c>
      <c r="E25" s="23">
        <v>2417</v>
      </c>
      <c r="F25" s="22">
        <v>934.32</v>
      </c>
      <c r="G25" s="22">
        <v>1978</v>
      </c>
      <c r="H25" s="22">
        <v>2542</v>
      </c>
      <c r="I25" s="22">
        <v>5760</v>
      </c>
      <c r="J25" s="22">
        <v>3857</v>
      </c>
      <c r="K25" s="22">
        <f t="shared" si="0"/>
        <v>12255.32</v>
      </c>
    </row>
    <row r="26" spans="1:11" ht="14.25">
      <c r="A26" s="15" t="s">
        <v>15</v>
      </c>
      <c r="B26" s="15"/>
      <c r="C26" s="23">
        <v>9101</v>
      </c>
      <c r="D26" s="23">
        <v>3476</v>
      </c>
      <c r="E26" s="23">
        <v>4592</v>
      </c>
      <c r="F26" s="22">
        <v>4910.36</v>
      </c>
      <c r="G26" s="22">
        <v>5798</v>
      </c>
      <c r="H26" s="22">
        <v>6362</v>
      </c>
      <c r="I26" s="22">
        <v>10597.6</v>
      </c>
      <c r="J26" s="22">
        <v>8695</v>
      </c>
      <c r="K26" s="22">
        <f t="shared" si="0"/>
        <v>33660.36</v>
      </c>
    </row>
    <row r="27" spans="1:11" ht="14.25">
      <c r="A27" s="15" t="s">
        <v>16</v>
      </c>
      <c r="B27" s="15"/>
      <c r="C27" s="23">
        <v>20819</v>
      </c>
      <c r="D27" s="23">
        <v>5797</v>
      </c>
      <c r="E27" s="23">
        <v>6913</v>
      </c>
      <c r="F27" s="22">
        <v>6291.78</v>
      </c>
      <c r="G27" s="22">
        <v>9327</v>
      </c>
      <c r="H27" s="22">
        <v>9891</v>
      </c>
      <c r="I27" s="22">
        <v>19361</v>
      </c>
      <c r="J27" s="22">
        <v>17458</v>
      </c>
      <c r="K27" s="22">
        <f t="shared" si="0"/>
        <v>61372.78</v>
      </c>
    </row>
    <row r="28" spans="1:11" ht="14.25">
      <c r="A28" s="15" t="s">
        <v>7</v>
      </c>
      <c r="B28" s="15"/>
      <c r="C28" s="23">
        <v>3276</v>
      </c>
      <c r="D28" s="23">
        <v>1588</v>
      </c>
      <c r="E28" s="23">
        <v>2704</v>
      </c>
      <c r="F28" s="22">
        <v>2276.62</v>
      </c>
      <c r="G28" s="22">
        <v>2691</v>
      </c>
      <c r="H28" s="22">
        <v>3255</v>
      </c>
      <c r="I28" s="22">
        <v>5760</v>
      </c>
      <c r="J28" s="22">
        <v>3857</v>
      </c>
      <c r="K28" s="22">
        <f t="shared" si="0"/>
        <v>15368.619999999999</v>
      </c>
    </row>
    <row r="29" spans="1:11" ht="14.25">
      <c r="A29" s="15" t="s">
        <v>1</v>
      </c>
      <c r="B29" s="15"/>
      <c r="C29" s="23">
        <v>2962</v>
      </c>
      <c r="D29" s="23">
        <v>1301</v>
      </c>
      <c r="E29" s="23">
        <v>2417</v>
      </c>
      <c r="F29" s="22">
        <v>1097.07</v>
      </c>
      <c r="G29" s="22">
        <v>2035</v>
      </c>
      <c r="H29" s="22">
        <v>2599</v>
      </c>
      <c r="I29" s="22">
        <v>5760</v>
      </c>
      <c r="J29" s="22">
        <v>3857</v>
      </c>
      <c r="K29" s="22">
        <f t="shared" si="0"/>
        <v>12932.07</v>
      </c>
    </row>
    <row r="30" spans="1:19" ht="14.25">
      <c r="A30" s="15" t="s">
        <v>17</v>
      </c>
      <c r="B30" s="15"/>
      <c r="C30" s="23">
        <v>10380</v>
      </c>
      <c r="D30" s="23">
        <v>3792</v>
      </c>
      <c r="E30" s="23">
        <v>4908</v>
      </c>
      <c r="F30" s="22">
        <v>5832.26</v>
      </c>
      <c r="G30" s="22">
        <v>6420</v>
      </c>
      <c r="H30" s="22">
        <v>6984</v>
      </c>
      <c r="I30" s="22">
        <v>13043.84</v>
      </c>
      <c r="J30" s="22">
        <v>11141</v>
      </c>
      <c r="K30" s="22">
        <f t="shared" si="0"/>
        <v>39245.26</v>
      </c>
      <c r="N30" s="53"/>
      <c r="O30" s="53"/>
      <c r="P30" s="53"/>
      <c r="Q30" s="53"/>
      <c r="R30" s="53"/>
      <c r="S30" s="53"/>
    </row>
    <row r="31" spans="1:19" ht="14.25">
      <c r="A31" s="15" t="s">
        <v>12</v>
      </c>
      <c r="B31" s="15"/>
      <c r="C31" s="23">
        <v>6488</v>
      </c>
      <c r="D31" s="23">
        <v>2461</v>
      </c>
      <c r="E31" s="24">
        <v>3577</v>
      </c>
      <c r="F31" s="22">
        <v>4993.31</v>
      </c>
      <c r="G31" s="22">
        <v>4494</v>
      </c>
      <c r="H31" s="22">
        <v>5058</v>
      </c>
      <c r="I31" s="22">
        <v>6317.8</v>
      </c>
      <c r="J31" s="22">
        <v>4416</v>
      </c>
      <c r="K31" s="22">
        <f t="shared" si="0"/>
        <v>24532.31</v>
      </c>
      <c r="N31" s="53"/>
      <c r="O31" s="53"/>
      <c r="P31" s="53"/>
      <c r="Q31" s="53"/>
      <c r="R31" s="53"/>
      <c r="S31" s="53"/>
    </row>
    <row r="32" spans="1:19" ht="14.25">
      <c r="A32" s="21" t="s">
        <v>32</v>
      </c>
      <c r="B32" s="15"/>
      <c r="C32" s="23">
        <v>79397</v>
      </c>
      <c r="D32" s="23">
        <v>18996</v>
      </c>
      <c r="E32" s="23">
        <v>24131</v>
      </c>
      <c r="F32" s="22"/>
      <c r="G32" s="22"/>
      <c r="H32" s="22"/>
      <c r="I32" s="37"/>
      <c r="J32" s="42"/>
      <c r="K32" s="22">
        <f t="shared" si="0"/>
        <v>103528</v>
      </c>
      <c r="N32" s="20"/>
      <c r="O32" s="20"/>
      <c r="P32" s="20"/>
      <c r="Q32" s="20"/>
      <c r="R32" s="20"/>
      <c r="S32" s="20"/>
    </row>
    <row r="33" spans="1:11" ht="13.5" customHeight="1">
      <c r="A33" s="18" t="s">
        <v>31</v>
      </c>
      <c r="B33" s="16">
        <f>SUM(B9:B31)</f>
        <v>0</v>
      </c>
      <c r="C33" s="30">
        <f aca="true" t="shared" si="1" ref="C33:K33">SUM(C9:C32)</f>
        <v>476384</v>
      </c>
      <c r="D33" s="30">
        <f t="shared" si="1"/>
        <v>113974</v>
      </c>
      <c r="E33" s="46">
        <f t="shared" si="1"/>
        <v>144781</v>
      </c>
      <c r="F33" s="46">
        <f t="shared" si="1"/>
        <v>130304.21999999999</v>
      </c>
      <c r="G33" s="30">
        <f t="shared" si="1"/>
        <v>158719</v>
      </c>
      <c r="H33" s="46">
        <v>171695</v>
      </c>
      <c r="I33" s="30">
        <f t="shared" si="1"/>
        <v>308306.89</v>
      </c>
      <c r="J33" s="30">
        <f t="shared" si="1"/>
        <v>264524</v>
      </c>
      <c r="K33" s="30">
        <f t="shared" si="1"/>
        <v>1187688.2199999997</v>
      </c>
    </row>
    <row r="34" spans="1:11" ht="9.7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1:11" ht="15">
      <c r="A35" s="10" t="s">
        <v>24</v>
      </c>
      <c r="B35" s="26"/>
      <c r="C35" s="32">
        <v>1187688</v>
      </c>
      <c r="D35" s="7"/>
      <c r="E35" s="7"/>
      <c r="F35" s="29"/>
      <c r="G35" s="7"/>
      <c r="H35" s="7"/>
      <c r="I35" s="7"/>
      <c r="J35" s="7"/>
      <c r="K35" s="39">
        <f>C33+E33+F33+H33+J33</f>
        <v>1187688.22</v>
      </c>
    </row>
    <row r="36" spans="1:11" ht="10.5" customHeight="1">
      <c r="A36" s="11"/>
      <c r="B36" s="25"/>
      <c r="C36" s="7"/>
      <c r="D36" s="7"/>
      <c r="E36" s="7"/>
      <c r="F36" s="7"/>
      <c r="G36" s="7"/>
      <c r="H36" s="7"/>
      <c r="I36" s="7"/>
      <c r="J36" s="7"/>
      <c r="K36" s="8"/>
    </row>
    <row r="37" spans="1:11" ht="5.25" customHeight="1">
      <c r="A37" s="9"/>
      <c r="B37" s="25"/>
      <c r="C37" s="14"/>
      <c r="D37" s="14"/>
      <c r="E37" s="14"/>
      <c r="F37" s="7"/>
      <c r="G37" s="7"/>
      <c r="H37" s="7"/>
      <c r="I37" s="7"/>
      <c r="J37" s="7"/>
      <c r="K37" s="8"/>
    </row>
    <row r="38" spans="1:11" ht="2.25" customHeight="1" hidden="1">
      <c r="A38" s="5"/>
      <c r="B38" s="25"/>
      <c r="C38" s="7"/>
      <c r="D38" s="7"/>
      <c r="E38" s="7"/>
      <c r="F38" s="7"/>
      <c r="G38" s="7"/>
      <c r="H38" s="7"/>
      <c r="I38" s="7"/>
      <c r="J38" s="7"/>
      <c r="K38" s="8"/>
    </row>
    <row r="39" spans="1:11" ht="15.75" customHeight="1">
      <c r="A39" s="10" t="s">
        <v>25</v>
      </c>
      <c r="B39" s="26"/>
      <c r="C39" s="32">
        <v>1187688</v>
      </c>
      <c r="D39" s="7"/>
      <c r="E39" s="7"/>
      <c r="F39" s="7"/>
      <c r="G39" s="7"/>
      <c r="H39" s="7"/>
      <c r="K39" s="6"/>
    </row>
    <row r="40" spans="1:11" ht="13.5" customHeight="1">
      <c r="A40" s="10"/>
      <c r="B40" s="6"/>
      <c r="C40" s="7"/>
      <c r="D40" s="7"/>
      <c r="E40" s="7"/>
      <c r="F40" s="7"/>
      <c r="G40" s="7"/>
      <c r="H40" s="7"/>
      <c r="K40" s="6"/>
    </row>
    <row r="41" spans="1:11" ht="13.5" customHeight="1">
      <c r="A41" s="10"/>
      <c r="B41" s="6"/>
      <c r="C41" s="7"/>
      <c r="D41" s="7"/>
      <c r="E41" s="7"/>
      <c r="F41" s="7"/>
      <c r="G41" s="7"/>
      <c r="H41" s="7"/>
      <c r="K41" s="6"/>
    </row>
    <row r="42" spans="1:11" ht="13.5" customHeight="1">
      <c r="A42" s="10"/>
      <c r="B42" s="6"/>
      <c r="C42" s="7"/>
      <c r="D42" s="7"/>
      <c r="E42" s="7"/>
      <c r="F42" s="7"/>
      <c r="G42" s="7"/>
      <c r="H42" s="7"/>
      <c r="K42" s="6"/>
    </row>
    <row r="43" spans="1:11" ht="12" customHeight="1">
      <c r="A43" s="10"/>
      <c r="B43" s="6"/>
      <c r="C43" s="7"/>
      <c r="D43" s="7"/>
      <c r="E43" s="7"/>
      <c r="F43" s="7"/>
      <c r="G43" s="7"/>
      <c r="H43" s="7"/>
      <c r="K43" s="6"/>
    </row>
    <row r="44" spans="1:11" ht="12.75">
      <c r="A44" s="9" t="s">
        <v>26</v>
      </c>
      <c r="B44" s="6"/>
      <c r="C44" s="7"/>
      <c r="D44" s="7"/>
      <c r="E44" s="7"/>
      <c r="F44" s="7"/>
      <c r="G44" s="7"/>
      <c r="H44" s="7"/>
      <c r="I44" t="s">
        <v>40</v>
      </c>
      <c r="K44" s="6"/>
    </row>
    <row r="45" spans="1:11" ht="12" customHeight="1">
      <c r="A45" s="5"/>
      <c r="B45" s="12" t="s">
        <v>28</v>
      </c>
      <c r="C45" s="7"/>
      <c r="D45" s="7"/>
      <c r="E45" s="7"/>
      <c r="F45" s="7"/>
      <c r="G45" s="7"/>
      <c r="H45" s="7"/>
      <c r="K45" s="12" t="s">
        <v>27</v>
      </c>
    </row>
    <row r="46" spans="3:11" ht="12.75" customHeight="1">
      <c r="C46" s="7"/>
      <c r="D46" s="7"/>
      <c r="E46" s="7"/>
      <c r="F46" s="7"/>
      <c r="G46" s="7"/>
      <c r="H46" s="7"/>
      <c r="K46" s="6"/>
    </row>
    <row r="47" spans="3:8" ht="12.75">
      <c r="C47" s="7"/>
      <c r="D47" s="7"/>
      <c r="E47" s="7"/>
      <c r="F47" s="7"/>
      <c r="G47" s="7"/>
      <c r="H47" s="7"/>
    </row>
    <row r="48" spans="3:11" ht="12.75">
      <c r="C48" s="3"/>
      <c r="D48" s="3"/>
      <c r="E48" s="3"/>
      <c r="F48" s="3"/>
      <c r="G48" s="3"/>
      <c r="H48" s="3"/>
      <c r="I48" s="3"/>
      <c r="J48" s="3"/>
      <c r="K48" s="3"/>
    </row>
    <row r="49" spans="3:11" ht="12.75">
      <c r="C49" s="3"/>
      <c r="D49" s="3"/>
      <c r="E49" s="3"/>
      <c r="F49" s="3"/>
      <c r="G49" s="3"/>
      <c r="H49" s="3"/>
      <c r="I49" s="3"/>
      <c r="J49" s="3"/>
      <c r="K49" s="3"/>
    </row>
    <row r="50" spans="3:11" ht="12.75">
      <c r="C50" s="3"/>
      <c r="D50" s="3"/>
      <c r="E50" s="3"/>
      <c r="F50" s="3"/>
      <c r="G50" s="3"/>
      <c r="H50" s="3"/>
      <c r="I50" s="2"/>
      <c r="J50" s="2"/>
      <c r="K50" s="40"/>
    </row>
    <row r="51" spans="6:8" ht="12.75">
      <c r="F51" s="1"/>
      <c r="G51" s="1"/>
      <c r="H51" s="1"/>
    </row>
    <row r="52" spans="9:10" ht="12.75">
      <c r="I52" s="1"/>
      <c r="J52" s="1"/>
    </row>
  </sheetData>
  <mergeCells count="9">
    <mergeCell ref="D7:E7"/>
    <mergeCell ref="G7:H7"/>
    <mergeCell ref="N30:S31"/>
    <mergeCell ref="A3:K3"/>
    <mergeCell ref="A5:A6"/>
    <mergeCell ref="B5:I5"/>
    <mergeCell ref="K5:K6"/>
    <mergeCell ref="D6:H6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abSelected="1" workbookViewId="0" topLeftCell="A10">
      <selection activeCell="N30" sqref="N30:S31"/>
    </sheetView>
  </sheetViews>
  <sheetFormatPr defaultColWidth="9.140625" defaultRowHeight="12.75"/>
  <cols>
    <col min="1" max="1" width="17.57421875" style="0" customWidth="1"/>
    <col min="2" max="2" width="11.28125" style="0" customWidth="1"/>
    <col min="3" max="3" width="15.281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9.57421875" style="0" bestFit="1" customWidth="1"/>
    <col min="9" max="9" width="12.7109375" style="0" customWidth="1"/>
    <col min="10" max="10" width="12.00390625" style="0" customWidth="1"/>
    <col min="11" max="11" width="15.421875" style="0" customWidth="1"/>
  </cols>
  <sheetData>
    <row r="1" ht="20.25" customHeight="1">
      <c r="K1" s="17" t="s">
        <v>30</v>
      </c>
    </row>
    <row r="2" ht="12" customHeight="1"/>
    <row r="3" spans="1:12" ht="15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3"/>
    </row>
    <row r="4" ht="9" customHeight="1"/>
    <row r="5" spans="1:11" ht="12.75">
      <c r="A5" s="51" t="s">
        <v>23</v>
      </c>
      <c r="B5" s="54" t="s">
        <v>0</v>
      </c>
      <c r="C5" s="54"/>
      <c r="D5" s="54"/>
      <c r="E5" s="54"/>
      <c r="F5" s="54"/>
      <c r="G5" s="54"/>
      <c r="H5" s="54"/>
      <c r="I5" s="54"/>
      <c r="J5" s="34"/>
      <c r="K5" s="55" t="s">
        <v>42</v>
      </c>
    </row>
    <row r="6" spans="1:11" ht="119.25" customHeight="1">
      <c r="A6" s="52"/>
      <c r="B6" s="28" t="s">
        <v>39</v>
      </c>
      <c r="C6" s="28" t="s">
        <v>41</v>
      </c>
      <c r="D6" s="57" t="s">
        <v>38</v>
      </c>
      <c r="E6" s="58"/>
      <c r="F6" s="58"/>
      <c r="G6" s="58"/>
      <c r="H6" s="61"/>
      <c r="I6" s="62" t="s">
        <v>37</v>
      </c>
      <c r="J6" s="63"/>
      <c r="K6" s="56"/>
    </row>
    <row r="7" spans="1:11" ht="29.25" customHeight="1">
      <c r="A7" s="19"/>
      <c r="B7" s="4"/>
      <c r="C7" s="4"/>
      <c r="D7" s="60" t="s">
        <v>34</v>
      </c>
      <c r="E7" s="61"/>
      <c r="F7" s="4" t="s">
        <v>35</v>
      </c>
      <c r="G7" s="60" t="s">
        <v>36</v>
      </c>
      <c r="H7" s="61"/>
      <c r="I7" s="4"/>
      <c r="J7" s="35"/>
      <c r="K7" s="19"/>
    </row>
    <row r="8" spans="1:11" ht="17.25" customHeight="1">
      <c r="A8" s="19"/>
      <c r="B8" s="28"/>
      <c r="C8" s="28"/>
      <c r="D8" s="36" t="s">
        <v>43</v>
      </c>
      <c r="E8" s="36" t="s">
        <v>44</v>
      </c>
      <c r="F8" s="28"/>
      <c r="G8" s="36" t="s">
        <v>43</v>
      </c>
      <c r="H8" s="48" t="s">
        <v>44</v>
      </c>
      <c r="I8" s="36" t="s">
        <v>43</v>
      </c>
      <c r="J8" s="36" t="s">
        <v>44</v>
      </c>
      <c r="K8" s="31"/>
    </row>
    <row r="9" spans="1:12" ht="14.25">
      <c r="A9" s="15" t="s">
        <v>21</v>
      </c>
      <c r="B9" s="15"/>
      <c r="C9" s="23">
        <v>187740</v>
      </c>
      <c r="D9" s="23">
        <v>14821</v>
      </c>
      <c r="E9" s="47">
        <f>D9+1120</f>
        <v>15941</v>
      </c>
      <c r="F9" s="27">
        <v>27978.24</v>
      </c>
      <c r="G9" s="22">
        <v>26287</v>
      </c>
      <c r="H9" s="49">
        <f>G9+568</f>
        <v>26855</v>
      </c>
      <c r="I9" s="22">
        <v>80303</v>
      </c>
      <c r="J9" s="22">
        <f>I9-1688</f>
        <v>78615</v>
      </c>
      <c r="K9" s="22">
        <f>C9+E9+F9+H9+J9</f>
        <v>337129.24</v>
      </c>
      <c r="L9" s="41"/>
    </row>
    <row r="10" spans="1:11" ht="14.25">
      <c r="A10" s="15" t="s">
        <v>3</v>
      </c>
      <c r="B10" s="15"/>
      <c r="C10" s="24">
        <v>7153</v>
      </c>
      <c r="D10" s="24">
        <v>2337</v>
      </c>
      <c r="E10" s="47">
        <f aca="true" t="shared" si="0" ref="E10:E31">D10+1116</f>
        <v>3453</v>
      </c>
      <c r="F10" s="22">
        <v>3510.18</v>
      </c>
      <c r="G10" s="22">
        <v>3934</v>
      </c>
      <c r="H10" s="49">
        <f aca="true" t="shared" si="1" ref="H10:H31">G10+564</f>
        <v>4498</v>
      </c>
      <c r="I10" s="22">
        <v>5706.4</v>
      </c>
      <c r="J10" s="22">
        <f aca="true" t="shared" si="2" ref="J10:J31">I10-1680</f>
        <v>4026.3999999999996</v>
      </c>
      <c r="K10" s="22">
        <f aca="true" t="shared" si="3" ref="K10:K32">C10+E10+F10+H10+J10</f>
        <v>22640.58</v>
      </c>
    </row>
    <row r="11" spans="1:11" ht="14.25">
      <c r="A11" s="15" t="s">
        <v>9</v>
      </c>
      <c r="B11" s="15"/>
      <c r="C11" s="24">
        <v>5660</v>
      </c>
      <c r="D11" s="24">
        <v>2181</v>
      </c>
      <c r="E11" s="47">
        <f t="shared" si="0"/>
        <v>3297</v>
      </c>
      <c r="F11" s="22">
        <v>3810</v>
      </c>
      <c r="G11" s="22">
        <v>3848</v>
      </c>
      <c r="H11" s="49">
        <f t="shared" si="1"/>
        <v>4412</v>
      </c>
      <c r="I11" s="22">
        <v>5760</v>
      </c>
      <c r="J11" s="22">
        <f t="shared" si="2"/>
        <v>4080</v>
      </c>
      <c r="K11" s="22">
        <f t="shared" si="3"/>
        <v>21259</v>
      </c>
    </row>
    <row r="12" spans="1:11" ht="14.25">
      <c r="A12" s="15" t="s">
        <v>5</v>
      </c>
      <c r="B12" s="15"/>
      <c r="C12" s="23">
        <v>10941</v>
      </c>
      <c r="D12" s="23">
        <v>3839</v>
      </c>
      <c r="E12" s="47">
        <f t="shared" si="0"/>
        <v>4955</v>
      </c>
      <c r="F12" s="22">
        <v>5504.04</v>
      </c>
      <c r="G12" s="22">
        <v>6504</v>
      </c>
      <c r="H12" s="49">
        <f t="shared" si="1"/>
        <v>7068</v>
      </c>
      <c r="I12" s="22">
        <v>17934.4</v>
      </c>
      <c r="J12" s="22">
        <f t="shared" si="2"/>
        <v>16254.400000000001</v>
      </c>
      <c r="K12" s="22">
        <f t="shared" si="3"/>
        <v>44722.44</v>
      </c>
    </row>
    <row r="13" spans="1:11" ht="14.25">
      <c r="A13" s="15" t="s">
        <v>29</v>
      </c>
      <c r="B13" s="15"/>
      <c r="C13" s="23">
        <v>12703</v>
      </c>
      <c r="D13" s="23">
        <v>4564</v>
      </c>
      <c r="E13" s="47">
        <f t="shared" si="0"/>
        <v>5680</v>
      </c>
      <c r="F13" s="22">
        <v>5569.85</v>
      </c>
      <c r="G13" s="22">
        <v>7520</v>
      </c>
      <c r="H13" s="49">
        <f t="shared" si="1"/>
        <v>8084</v>
      </c>
      <c r="I13" s="22">
        <v>13859.08</v>
      </c>
      <c r="J13" s="22">
        <f t="shared" si="2"/>
        <v>12179.08</v>
      </c>
      <c r="K13" s="22">
        <f t="shared" si="3"/>
        <v>44215.93</v>
      </c>
    </row>
    <row r="14" spans="1:11" ht="14.25">
      <c r="A14" s="15" t="s">
        <v>20</v>
      </c>
      <c r="B14" s="15"/>
      <c r="C14" s="23">
        <v>7380</v>
      </c>
      <c r="D14" s="23">
        <v>2839</v>
      </c>
      <c r="E14" s="47">
        <f t="shared" si="0"/>
        <v>3955</v>
      </c>
      <c r="F14" s="22">
        <v>4098.96</v>
      </c>
      <c r="G14" s="22">
        <v>4818</v>
      </c>
      <c r="H14" s="49">
        <f t="shared" si="1"/>
        <v>5382</v>
      </c>
      <c r="I14" s="22">
        <v>9600</v>
      </c>
      <c r="J14" s="22">
        <f t="shared" si="2"/>
        <v>7920</v>
      </c>
      <c r="K14" s="22">
        <f t="shared" si="3"/>
        <v>28735.96</v>
      </c>
    </row>
    <row r="15" spans="1:11" ht="14.25">
      <c r="A15" s="15" t="s">
        <v>4</v>
      </c>
      <c r="B15" s="15"/>
      <c r="C15" s="23">
        <v>10119</v>
      </c>
      <c r="D15" s="23">
        <v>3549</v>
      </c>
      <c r="E15" s="47">
        <f t="shared" si="0"/>
        <v>4665</v>
      </c>
      <c r="F15" s="22">
        <v>5281.54</v>
      </c>
      <c r="G15" s="22">
        <v>6055</v>
      </c>
      <c r="H15" s="49">
        <f t="shared" si="1"/>
        <v>6619</v>
      </c>
      <c r="I15" s="22">
        <v>10597.6</v>
      </c>
      <c r="J15" s="22">
        <f t="shared" si="2"/>
        <v>8917.6</v>
      </c>
      <c r="K15" s="22">
        <f t="shared" si="3"/>
        <v>35602.14</v>
      </c>
    </row>
    <row r="16" spans="1:11" ht="14.25">
      <c r="A16" s="15" t="s">
        <v>8</v>
      </c>
      <c r="B16" s="15"/>
      <c r="C16" s="24">
        <v>2937</v>
      </c>
      <c r="D16" s="24">
        <v>1404</v>
      </c>
      <c r="E16" s="47">
        <f t="shared" si="0"/>
        <v>2520</v>
      </c>
      <c r="F16" s="22">
        <v>2646.39</v>
      </c>
      <c r="G16" s="22">
        <v>2520</v>
      </c>
      <c r="H16" s="49">
        <f t="shared" si="1"/>
        <v>3084</v>
      </c>
      <c r="I16" s="22">
        <v>2880</v>
      </c>
      <c r="J16" s="22">
        <f t="shared" si="2"/>
        <v>1200</v>
      </c>
      <c r="K16" s="22">
        <f t="shared" si="3"/>
        <v>12387.39</v>
      </c>
    </row>
    <row r="17" spans="1:11" ht="14.25">
      <c r="A17" s="15" t="s">
        <v>10</v>
      </c>
      <c r="B17" s="15"/>
      <c r="C17" s="24">
        <v>3583</v>
      </c>
      <c r="D17" s="24">
        <v>1611</v>
      </c>
      <c r="E17" s="47">
        <f t="shared" si="0"/>
        <v>2727</v>
      </c>
      <c r="F17" s="22">
        <v>3568.24</v>
      </c>
      <c r="G17" s="22">
        <v>3009</v>
      </c>
      <c r="H17" s="49">
        <f t="shared" si="1"/>
        <v>3573</v>
      </c>
      <c r="I17" s="22">
        <v>3360</v>
      </c>
      <c r="J17" s="22">
        <f t="shared" si="2"/>
        <v>1680</v>
      </c>
      <c r="K17" s="22">
        <f t="shared" si="3"/>
        <v>15131.24</v>
      </c>
    </row>
    <row r="18" spans="1:11" ht="14.25">
      <c r="A18" s="15" t="s">
        <v>19</v>
      </c>
      <c r="B18" s="15"/>
      <c r="C18" s="23">
        <v>27940</v>
      </c>
      <c r="D18" s="23">
        <v>16349</v>
      </c>
      <c r="E18" s="47">
        <f t="shared" si="0"/>
        <v>17465</v>
      </c>
      <c r="F18" s="22">
        <v>8929.27</v>
      </c>
      <c r="G18" s="22">
        <v>24361</v>
      </c>
      <c r="H18" s="49">
        <f t="shared" si="1"/>
        <v>24925</v>
      </c>
      <c r="I18" s="22">
        <v>28800</v>
      </c>
      <c r="J18" s="22">
        <f t="shared" si="2"/>
        <v>27120</v>
      </c>
      <c r="K18" s="22">
        <f t="shared" si="3"/>
        <v>106379.27</v>
      </c>
    </row>
    <row r="19" spans="1:11" ht="14.25">
      <c r="A19" s="15" t="s">
        <v>18</v>
      </c>
      <c r="B19" s="15"/>
      <c r="C19" s="23">
        <v>6855</v>
      </c>
      <c r="D19" s="23">
        <v>2720</v>
      </c>
      <c r="E19" s="47">
        <f t="shared" si="0"/>
        <v>3836</v>
      </c>
      <c r="F19" s="22">
        <v>4320.95</v>
      </c>
      <c r="G19" s="22">
        <v>4633</v>
      </c>
      <c r="H19" s="49">
        <f t="shared" si="1"/>
        <v>5197</v>
      </c>
      <c r="I19" s="22">
        <v>6929.2</v>
      </c>
      <c r="J19" s="22">
        <f t="shared" si="2"/>
        <v>5249.2</v>
      </c>
      <c r="K19" s="22">
        <f t="shared" si="3"/>
        <v>25458.15</v>
      </c>
    </row>
    <row r="20" spans="1:11" ht="14.25">
      <c r="A20" s="15" t="s">
        <v>6</v>
      </c>
      <c r="B20" s="15"/>
      <c r="C20" s="23">
        <v>26108</v>
      </c>
      <c r="D20" s="23">
        <v>7682</v>
      </c>
      <c r="E20" s="47">
        <f t="shared" si="0"/>
        <v>8798</v>
      </c>
      <c r="F20" s="22">
        <v>10172.51</v>
      </c>
      <c r="G20" s="22">
        <v>12792</v>
      </c>
      <c r="H20" s="49">
        <f t="shared" si="1"/>
        <v>13356</v>
      </c>
      <c r="I20" s="22">
        <v>25476.25</v>
      </c>
      <c r="J20" s="22">
        <f t="shared" si="2"/>
        <v>23796.25</v>
      </c>
      <c r="K20" s="22">
        <f t="shared" si="3"/>
        <v>82230.76000000001</v>
      </c>
    </row>
    <row r="21" spans="1:11" ht="14.25">
      <c r="A21" s="15" t="s">
        <v>14</v>
      </c>
      <c r="B21" s="15"/>
      <c r="C21" s="23">
        <v>5159</v>
      </c>
      <c r="D21" s="23">
        <v>2171</v>
      </c>
      <c r="E21" s="47">
        <f t="shared" si="0"/>
        <v>3287</v>
      </c>
      <c r="F21" s="22">
        <v>3505.09</v>
      </c>
      <c r="G21" s="22">
        <v>3766</v>
      </c>
      <c r="H21" s="49">
        <f t="shared" si="1"/>
        <v>4330</v>
      </c>
      <c r="I21" s="22">
        <v>5502.6</v>
      </c>
      <c r="J21" s="22">
        <f t="shared" si="2"/>
        <v>3822.6000000000004</v>
      </c>
      <c r="K21" s="22">
        <f t="shared" si="3"/>
        <v>20103.690000000002</v>
      </c>
    </row>
    <row r="22" spans="1:11" ht="14.25">
      <c r="A22" s="15" t="s">
        <v>2</v>
      </c>
      <c r="B22" s="15"/>
      <c r="C22" s="23">
        <v>6438</v>
      </c>
      <c r="D22" s="23">
        <v>2181</v>
      </c>
      <c r="E22" s="47">
        <f t="shared" si="0"/>
        <v>3297</v>
      </c>
      <c r="F22" s="22">
        <v>4054.14</v>
      </c>
      <c r="G22" s="22">
        <v>3902</v>
      </c>
      <c r="H22" s="49">
        <f t="shared" si="1"/>
        <v>4466</v>
      </c>
      <c r="I22" s="22">
        <v>5760</v>
      </c>
      <c r="J22" s="22">
        <f t="shared" si="2"/>
        <v>4080</v>
      </c>
      <c r="K22" s="22">
        <f t="shared" si="3"/>
        <v>22335.14</v>
      </c>
    </row>
    <row r="23" spans="1:11" ht="14.25">
      <c r="A23" s="15" t="s">
        <v>13</v>
      </c>
      <c r="B23" s="15"/>
      <c r="C23" s="23">
        <v>10118</v>
      </c>
      <c r="D23" s="23">
        <v>3331</v>
      </c>
      <c r="E23" s="47">
        <f t="shared" si="0"/>
        <v>4447</v>
      </c>
      <c r="F23" s="22">
        <v>4723.2</v>
      </c>
      <c r="G23" s="22">
        <v>5560</v>
      </c>
      <c r="H23" s="49">
        <f t="shared" si="1"/>
        <v>6124</v>
      </c>
      <c r="I23" s="22">
        <v>8640</v>
      </c>
      <c r="J23" s="22">
        <f t="shared" si="2"/>
        <v>6960</v>
      </c>
      <c r="K23" s="22">
        <f t="shared" si="3"/>
        <v>32372.2</v>
      </c>
    </row>
    <row r="24" spans="1:11" ht="14.25">
      <c r="A24" s="15" t="s">
        <v>22</v>
      </c>
      <c r="B24" s="15"/>
      <c r="C24" s="23">
        <v>10622</v>
      </c>
      <c r="D24" s="23">
        <v>3683</v>
      </c>
      <c r="E24" s="47">
        <f t="shared" si="0"/>
        <v>4799</v>
      </c>
      <c r="F24" s="22">
        <v>6296.14</v>
      </c>
      <c r="G24" s="22">
        <v>6467</v>
      </c>
      <c r="H24" s="49">
        <f t="shared" si="1"/>
        <v>7031</v>
      </c>
      <c r="I24" s="22">
        <v>10598.12</v>
      </c>
      <c r="J24" s="22">
        <f t="shared" si="2"/>
        <v>8918.12</v>
      </c>
      <c r="K24" s="22">
        <f t="shared" si="3"/>
        <v>37666.26</v>
      </c>
    </row>
    <row r="25" spans="1:11" ht="14.25">
      <c r="A25" s="15" t="s">
        <v>11</v>
      </c>
      <c r="B25" s="15"/>
      <c r="C25" s="23">
        <v>2505</v>
      </c>
      <c r="D25" s="23">
        <v>1301</v>
      </c>
      <c r="E25" s="47">
        <f t="shared" si="0"/>
        <v>2417</v>
      </c>
      <c r="F25" s="22">
        <v>934.32</v>
      </c>
      <c r="G25" s="22">
        <v>1978</v>
      </c>
      <c r="H25" s="49">
        <f t="shared" si="1"/>
        <v>2542</v>
      </c>
      <c r="I25" s="22">
        <v>5760</v>
      </c>
      <c r="J25" s="22">
        <f t="shared" si="2"/>
        <v>4080</v>
      </c>
      <c r="K25" s="22">
        <f t="shared" si="3"/>
        <v>12478.32</v>
      </c>
    </row>
    <row r="26" spans="1:11" ht="14.25">
      <c r="A26" s="15" t="s">
        <v>15</v>
      </c>
      <c r="B26" s="15"/>
      <c r="C26" s="23">
        <v>9101</v>
      </c>
      <c r="D26" s="23">
        <v>3476</v>
      </c>
      <c r="E26" s="47">
        <f t="shared" si="0"/>
        <v>4592</v>
      </c>
      <c r="F26" s="22">
        <v>4910.36</v>
      </c>
      <c r="G26" s="22">
        <v>5798</v>
      </c>
      <c r="H26" s="49">
        <f t="shared" si="1"/>
        <v>6362</v>
      </c>
      <c r="I26" s="22">
        <v>10597.6</v>
      </c>
      <c r="J26" s="22">
        <f t="shared" si="2"/>
        <v>8917.6</v>
      </c>
      <c r="K26" s="22">
        <f t="shared" si="3"/>
        <v>33882.96</v>
      </c>
    </row>
    <row r="27" spans="1:11" ht="14.25">
      <c r="A27" s="15" t="s">
        <v>16</v>
      </c>
      <c r="B27" s="15"/>
      <c r="C27" s="23">
        <v>20819</v>
      </c>
      <c r="D27" s="23">
        <v>5797</v>
      </c>
      <c r="E27" s="47">
        <f t="shared" si="0"/>
        <v>6913</v>
      </c>
      <c r="F27" s="22">
        <v>6291.78</v>
      </c>
      <c r="G27" s="22">
        <v>9327</v>
      </c>
      <c r="H27" s="49">
        <f t="shared" si="1"/>
        <v>9891</v>
      </c>
      <c r="I27" s="22">
        <v>19361</v>
      </c>
      <c r="J27" s="22">
        <f t="shared" si="2"/>
        <v>17681</v>
      </c>
      <c r="K27" s="22">
        <f t="shared" si="3"/>
        <v>61595.78</v>
      </c>
    </row>
    <row r="28" spans="1:11" ht="14.25">
      <c r="A28" s="15" t="s">
        <v>7</v>
      </c>
      <c r="B28" s="15"/>
      <c r="C28" s="23">
        <v>3276</v>
      </c>
      <c r="D28" s="23">
        <v>1588</v>
      </c>
      <c r="E28" s="47">
        <f t="shared" si="0"/>
        <v>2704</v>
      </c>
      <c r="F28" s="22">
        <v>2276.62</v>
      </c>
      <c r="G28" s="22">
        <v>2691</v>
      </c>
      <c r="H28" s="49">
        <f t="shared" si="1"/>
        <v>3255</v>
      </c>
      <c r="I28" s="22">
        <v>5760</v>
      </c>
      <c r="J28" s="22">
        <f t="shared" si="2"/>
        <v>4080</v>
      </c>
      <c r="K28" s="22">
        <f t="shared" si="3"/>
        <v>15591.619999999999</v>
      </c>
    </row>
    <row r="29" spans="1:11" ht="14.25">
      <c r="A29" s="15" t="s">
        <v>1</v>
      </c>
      <c r="B29" s="15"/>
      <c r="C29" s="23">
        <v>2962</v>
      </c>
      <c r="D29" s="23">
        <v>1301</v>
      </c>
      <c r="E29" s="47">
        <f t="shared" si="0"/>
        <v>2417</v>
      </c>
      <c r="F29" s="22">
        <v>1097.07</v>
      </c>
      <c r="G29" s="22">
        <v>2035</v>
      </c>
      <c r="H29" s="49">
        <f t="shared" si="1"/>
        <v>2599</v>
      </c>
      <c r="I29" s="22">
        <v>5760</v>
      </c>
      <c r="J29" s="22">
        <f t="shared" si="2"/>
        <v>4080</v>
      </c>
      <c r="K29" s="22">
        <f t="shared" si="3"/>
        <v>13155.07</v>
      </c>
    </row>
    <row r="30" spans="1:19" ht="14.25">
      <c r="A30" s="15" t="s">
        <v>17</v>
      </c>
      <c r="B30" s="15"/>
      <c r="C30" s="23">
        <v>10380</v>
      </c>
      <c r="D30" s="23">
        <v>3792</v>
      </c>
      <c r="E30" s="47">
        <f t="shared" si="0"/>
        <v>4908</v>
      </c>
      <c r="F30" s="22">
        <v>5832.26</v>
      </c>
      <c r="G30" s="22">
        <v>6420</v>
      </c>
      <c r="H30" s="49">
        <f t="shared" si="1"/>
        <v>6984</v>
      </c>
      <c r="I30" s="22">
        <v>13043.84</v>
      </c>
      <c r="J30" s="22">
        <f t="shared" si="2"/>
        <v>11363.84</v>
      </c>
      <c r="K30" s="22">
        <f t="shared" si="3"/>
        <v>39468.100000000006</v>
      </c>
      <c r="N30" s="53"/>
      <c r="O30" s="53"/>
      <c r="P30" s="53"/>
      <c r="Q30" s="53"/>
      <c r="R30" s="53"/>
      <c r="S30" s="53"/>
    </row>
    <row r="31" spans="1:19" ht="14.25">
      <c r="A31" s="15" t="s">
        <v>12</v>
      </c>
      <c r="B31" s="15"/>
      <c r="C31" s="23">
        <v>6488</v>
      </c>
      <c r="D31" s="23">
        <v>2461</v>
      </c>
      <c r="E31" s="47">
        <f t="shared" si="0"/>
        <v>3577</v>
      </c>
      <c r="F31" s="22">
        <v>4993.31</v>
      </c>
      <c r="G31" s="22">
        <v>4494</v>
      </c>
      <c r="H31" s="49">
        <f t="shared" si="1"/>
        <v>5058</v>
      </c>
      <c r="I31" s="22">
        <v>6317.8</v>
      </c>
      <c r="J31" s="22">
        <f t="shared" si="2"/>
        <v>4637.8</v>
      </c>
      <c r="K31" s="22">
        <f t="shared" si="3"/>
        <v>24754.11</v>
      </c>
      <c r="N31" s="53"/>
      <c r="O31" s="53"/>
      <c r="P31" s="53"/>
      <c r="Q31" s="53"/>
      <c r="R31" s="53"/>
      <c r="S31" s="53"/>
    </row>
    <row r="32" spans="1:19" ht="14.25">
      <c r="A32" s="21" t="s">
        <v>32</v>
      </c>
      <c r="B32" s="15"/>
      <c r="C32" s="23">
        <v>79397</v>
      </c>
      <c r="D32" s="23">
        <v>18996</v>
      </c>
      <c r="E32" s="24">
        <v>18996</v>
      </c>
      <c r="F32" s="22"/>
      <c r="G32" s="22"/>
      <c r="H32" s="27"/>
      <c r="I32" s="37"/>
      <c r="J32" s="42"/>
      <c r="K32" s="22">
        <f t="shared" si="3"/>
        <v>98393</v>
      </c>
      <c r="N32" s="20"/>
      <c r="O32" s="20"/>
      <c r="P32" s="20"/>
      <c r="Q32" s="20"/>
      <c r="R32" s="20"/>
      <c r="S32" s="20"/>
    </row>
    <row r="33" spans="1:11" ht="13.5" customHeight="1">
      <c r="A33" s="18" t="s">
        <v>31</v>
      </c>
      <c r="B33" s="16">
        <f>SUM(B9:B31)</f>
        <v>0</v>
      </c>
      <c r="C33" s="46">
        <f aca="true" t="shared" si="4" ref="C33:K33">SUM(C9:C32)</f>
        <v>476384</v>
      </c>
      <c r="D33" s="46">
        <f t="shared" si="4"/>
        <v>113974</v>
      </c>
      <c r="E33" s="43">
        <f>SUM(E9:E32)</f>
        <v>139646</v>
      </c>
      <c r="F33" s="46">
        <f t="shared" si="4"/>
        <v>130304.45999999998</v>
      </c>
      <c r="G33" s="43">
        <f t="shared" si="4"/>
        <v>158719</v>
      </c>
      <c r="H33" s="43">
        <f>SUM(H9:H32)</f>
        <v>171695</v>
      </c>
      <c r="I33" s="46">
        <f t="shared" si="4"/>
        <v>308306.89</v>
      </c>
      <c r="J33" s="38">
        <f>SUM(J9:J32)</f>
        <v>269658.89</v>
      </c>
      <c r="K33" s="38">
        <f t="shared" si="4"/>
        <v>1187688.35</v>
      </c>
    </row>
    <row r="34" spans="1:11" ht="9.7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1:11" ht="15">
      <c r="A35" s="10" t="s">
        <v>24</v>
      </c>
      <c r="B35" s="26"/>
      <c r="C35" s="32">
        <v>1187688</v>
      </c>
      <c r="D35" s="7"/>
      <c r="E35" s="7"/>
      <c r="F35" s="29"/>
      <c r="G35" s="7"/>
      <c r="H35" s="7"/>
      <c r="I35" s="7"/>
      <c r="J35" s="7"/>
      <c r="K35" s="39">
        <f>C33+E33+F33+H33+J33</f>
        <v>1187688.35</v>
      </c>
    </row>
    <row r="36" spans="1:11" ht="10.5" customHeight="1">
      <c r="A36" s="11"/>
      <c r="B36" s="25"/>
      <c r="C36" s="7"/>
      <c r="D36" s="7"/>
      <c r="E36" s="7"/>
      <c r="F36" s="7"/>
      <c r="G36" s="7"/>
      <c r="H36" s="7"/>
      <c r="I36" s="7"/>
      <c r="J36" s="7"/>
      <c r="K36" s="8"/>
    </row>
    <row r="37" spans="1:11" ht="5.25" customHeight="1">
      <c r="A37" s="9"/>
      <c r="B37" s="25"/>
      <c r="C37" s="14"/>
      <c r="D37" s="14"/>
      <c r="E37" s="14"/>
      <c r="F37" s="7"/>
      <c r="G37" s="7"/>
      <c r="H37" s="7"/>
      <c r="I37" s="7"/>
      <c r="J37" s="7"/>
      <c r="K37" s="8"/>
    </row>
    <row r="38" spans="1:11" ht="2.25" customHeight="1" hidden="1">
      <c r="A38" s="5"/>
      <c r="B38" s="25"/>
      <c r="C38" s="7"/>
      <c r="D38" s="7"/>
      <c r="E38" s="7"/>
      <c r="F38" s="7"/>
      <c r="G38" s="7"/>
      <c r="H38" s="7"/>
      <c r="I38" s="7"/>
      <c r="J38" s="7"/>
      <c r="K38" s="8"/>
    </row>
    <row r="39" spans="1:11" ht="15.75" customHeight="1">
      <c r="A39" s="10" t="s">
        <v>25</v>
      </c>
      <c r="B39" s="26"/>
      <c r="C39" s="32">
        <v>1187688</v>
      </c>
      <c r="D39" s="7"/>
      <c r="E39" s="44"/>
      <c r="F39" s="7"/>
      <c r="G39" s="7"/>
      <c r="H39" s="44"/>
      <c r="J39" s="45"/>
      <c r="K39" s="6"/>
    </row>
    <row r="40" spans="1:11" ht="13.5" customHeight="1">
      <c r="A40" s="10"/>
      <c r="B40" s="6"/>
      <c r="C40" s="7"/>
      <c r="D40" s="7"/>
      <c r="E40" s="7"/>
      <c r="F40" s="7"/>
      <c r="G40" s="7"/>
      <c r="H40" s="7"/>
      <c r="K40" s="6"/>
    </row>
    <row r="41" spans="1:11" ht="13.5" customHeight="1">
      <c r="A41" s="10"/>
      <c r="B41" s="6"/>
      <c r="C41" s="7"/>
      <c r="D41" s="7"/>
      <c r="E41" s="7"/>
      <c r="F41" s="7"/>
      <c r="G41" s="7"/>
      <c r="H41" s="7"/>
      <c r="K41" s="6"/>
    </row>
    <row r="42" spans="1:11" ht="13.5" customHeight="1">
      <c r="A42" s="10"/>
      <c r="B42" s="6"/>
      <c r="C42" s="7"/>
      <c r="D42" s="7"/>
      <c r="E42" s="7"/>
      <c r="F42" s="7"/>
      <c r="G42" s="7"/>
      <c r="H42" s="7"/>
      <c r="K42" s="6"/>
    </row>
    <row r="43" spans="1:11" ht="12" customHeight="1">
      <c r="A43" s="10"/>
      <c r="B43" s="6"/>
      <c r="C43" s="7"/>
      <c r="D43" s="7"/>
      <c r="E43" s="7"/>
      <c r="F43" s="7"/>
      <c r="G43" s="7"/>
      <c r="H43" s="7"/>
      <c r="K43" s="6"/>
    </row>
    <row r="44" spans="1:11" ht="12.75">
      <c r="A44" s="9" t="s">
        <v>26</v>
      </c>
      <c r="B44" s="6"/>
      <c r="C44" s="7"/>
      <c r="D44" s="7"/>
      <c r="E44" s="7"/>
      <c r="F44" s="7"/>
      <c r="G44" s="7"/>
      <c r="H44" s="7"/>
      <c r="I44" t="s">
        <v>40</v>
      </c>
      <c r="K44" s="6"/>
    </row>
    <row r="45" spans="1:11" ht="12" customHeight="1">
      <c r="A45" s="5"/>
      <c r="B45" s="12" t="s">
        <v>28</v>
      </c>
      <c r="C45" s="7"/>
      <c r="D45" s="7"/>
      <c r="E45" s="7"/>
      <c r="F45" s="7"/>
      <c r="G45" s="7"/>
      <c r="H45" s="7"/>
      <c r="K45" s="12" t="s">
        <v>27</v>
      </c>
    </row>
    <row r="46" spans="3:11" ht="12.75" customHeight="1">
      <c r="C46" s="7"/>
      <c r="D46" s="7"/>
      <c r="E46" s="7"/>
      <c r="F46" s="7"/>
      <c r="G46" s="7"/>
      <c r="H46" s="7"/>
      <c r="K46" s="6"/>
    </row>
    <row r="47" spans="3:8" ht="12.75">
      <c r="C47" s="7"/>
      <c r="D47" s="7"/>
      <c r="E47" s="7"/>
      <c r="F47" s="7"/>
      <c r="G47" s="7"/>
      <c r="H47" s="7"/>
    </row>
    <row r="48" spans="3:11" ht="12.75">
      <c r="C48" s="3"/>
      <c r="D48" s="3"/>
      <c r="E48" s="3"/>
      <c r="F48" s="3"/>
      <c r="G48" s="3"/>
      <c r="H48" s="3"/>
      <c r="I48" s="3"/>
      <c r="J48" s="3"/>
      <c r="K48" s="3"/>
    </row>
    <row r="49" spans="3:11" ht="12.75">
      <c r="C49" s="3"/>
      <c r="D49" s="3"/>
      <c r="E49" s="3"/>
      <c r="F49" s="3"/>
      <c r="G49" s="3"/>
      <c r="H49" s="3"/>
      <c r="I49" s="3"/>
      <c r="J49" s="3"/>
      <c r="K49" s="3"/>
    </row>
    <row r="50" spans="3:11" ht="12.75">
      <c r="C50" s="3"/>
      <c r="D50" s="3"/>
      <c r="E50" s="3"/>
      <c r="F50" s="3"/>
      <c r="G50" s="3"/>
      <c r="H50" s="3"/>
      <c r="I50" s="2"/>
      <c r="J50" s="2"/>
      <c r="K50" s="40"/>
    </row>
    <row r="51" spans="6:8" ht="12.75">
      <c r="F51" s="1"/>
      <c r="G51" s="1"/>
      <c r="H51" s="1"/>
    </row>
    <row r="52" spans="9:10" ht="12.75">
      <c r="I52" s="1"/>
      <c r="J52" s="1"/>
    </row>
  </sheetData>
  <mergeCells count="9">
    <mergeCell ref="N30:S31"/>
    <mergeCell ref="I6:J6"/>
    <mergeCell ref="D7:E7"/>
    <mergeCell ref="D6:H6"/>
    <mergeCell ref="G7:H7"/>
    <mergeCell ref="A3:K3"/>
    <mergeCell ref="A5:A6"/>
    <mergeCell ref="B5:I5"/>
    <mergeCell ref="K5:K6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rosi</cp:lastModifiedBy>
  <cp:lastPrinted>2013-08-06T12:21:00Z</cp:lastPrinted>
  <dcterms:created xsi:type="dcterms:W3CDTF">2010-11-25T08:12:23Z</dcterms:created>
  <dcterms:modified xsi:type="dcterms:W3CDTF">2013-08-06T12:29:54Z</dcterms:modified>
  <cp:category/>
  <cp:version/>
  <cp:contentType/>
  <cp:contentStatus/>
</cp:coreProperties>
</file>